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02HammererA\OneDrive\Documents\Personalvertretung\Jahresnormrechner\"/>
    </mc:Choice>
  </mc:AlternateContent>
  <xr:revisionPtr revIDLastSave="0" documentId="8_{D801ACD0-82F1-4AD6-A563-7B1AF09DA48A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Ausgangsdaten" sheetId="45" r:id="rId1"/>
    <sheet name="JN_V " sheetId="13" r:id="rId2"/>
    <sheet name="Kopie LehrerIn A" sheetId="46" r:id="rId3"/>
    <sheet name="Kopie LehrerIn B" sheetId="47" r:id="rId4"/>
    <sheet name="weitere Kopien erstellen" sheetId="4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7" l="1"/>
  <c r="F10" i="47"/>
  <c r="G9" i="47"/>
  <c r="G8" i="47"/>
  <c r="G7" i="47"/>
  <c r="G2" i="47"/>
  <c r="G10" i="46"/>
  <c r="F10" i="46"/>
  <c r="G9" i="46"/>
  <c r="G8" i="46"/>
  <c r="G7" i="46"/>
  <c r="G2" i="46"/>
  <c r="I11" i="47" l="1"/>
  <c r="H11" i="47" s="1"/>
  <c r="J11" i="47" s="1"/>
  <c r="I11" i="46"/>
  <c r="H11" i="46" s="1"/>
  <c r="J11" i="46" s="1"/>
  <c r="G10" i="13"/>
  <c r="G8" i="13"/>
  <c r="G9" i="13"/>
  <c r="G2" i="13" l="1"/>
  <c r="G7" i="13"/>
  <c r="F10" i="13"/>
  <c r="I11" i="13" l="1"/>
  <c r="H11" i="13" s="1"/>
  <c r="J1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 Schmid</author>
  </authors>
  <commentList>
    <comment ref="C7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1816 oder 1776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1776 oder 1736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Hammerer</author>
    <author>Johann Schmid</author>
  </authors>
  <commentList>
    <comment ref="D6" authorId="0" shapeId="0" xr:uid="{E1060D2F-6FCB-4D75-BF07-56A95CAA99B5}">
      <text>
        <r>
          <rPr>
            <sz val="9"/>
            <color indexed="81"/>
            <rFont val="Segoe UI"/>
            <charset val="1"/>
          </rPr>
          <t>je nach Lebensalter 1776 oder 1736 eintragen</t>
        </r>
      </text>
    </comment>
    <comment ref="I6" authorId="1" shapeId="0" xr:uid="{00000000-0006-0000-0100-000001000000}">
      <text>
        <r>
          <rPr>
            <sz val="9"/>
            <color indexed="81"/>
            <rFont val="Segoe UI"/>
            <charset val="1"/>
          </rPr>
          <t>Klassenvorstand: ja sonst nein</t>
        </r>
      </text>
    </comment>
    <comment ref="D7" authorId="1" shapeId="0" xr:uid="{00000000-0006-0000-0100-000002000000}">
      <text>
        <r>
          <rPr>
            <sz val="9"/>
            <color indexed="81"/>
            <rFont val="Segoe UI"/>
            <charset val="1"/>
          </rPr>
          <t>individuelle Jahresnorm laut Lehrtätigkeitsnachweis</t>
        </r>
      </text>
    </comment>
    <comment ref="I7" authorId="1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Prozentsatz angeben </t>
        </r>
        <r>
          <rPr>
            <sz val="9"/>
            <color indexed="81"/>
            <rFont val="Segoe UI"/>
            <charset val="1"/>
          </rPr>
          <t>z. B. 100% oder 50%</t>
        </r>
      </text>
    </comment>
    <comment ref="D10" authorId="1" shapeId="0" xr:uid="{00000000-0006-0000-0100-000004000000}">
      <text>
        <r>
          <rPr>
            <sz val="9"/>
            <color indexed="81"/>
            <rFont val="Segoe UI"/>
            <charset val="1"/>
          </rPr>
          <t>C-Topf Stunden laut Lehrtätigkeitsnachweis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Hammerer</author>
    <author>Johann Schmid</author>
  </authors>
  <commentList>
    <comment ref="D6" authorId="0" shapeId="0" xr:uid="{A9806715-46CD-47FC-8099-5E0D7D34CED5}">
      <text>
        <r>
          <rPr>
            <sz val="9"/>
            <color indexed="81"/>
            <rFont val="Segoe UI"/>
            <charset val="1"/>
          </rPr>
          <t>je nach Lebensalter 1776 oder 1736 eintragen</t>
        </r>
      </text>
    </comment>
    <comment ref="I6" authorId="1" shapeId="0" xr:uid="{E52244DB-76D4-4CC5-A9A1-68E48ADA5BA3}">
      <text>
        <r>
          <rPr>
            <sz val="9"/>
            <color indexed="81"/>
            <rFont val="Segoe UI"/>
            <charset val="1"/>
          </rPr>
          <t>Klassenvorstand: ja sonst nein</t>
        </r>
      </text>
    </comment>
    <comment ref="D7" authorId="1" shapeId="0" xr:uid="{96ADEF3A-D707-4CB2-9826-9F4D5FC0FA3E}">
      <text>
        <r>
          <rPr>
            <sz val="9"/>
            <color indexed="81"/>
            <rFont val="Segoe UI"/>
            <charset val="1"/>
          </rPr>
          <t>individuelle Jahresnorm laut Lehrtätigkeitsausweis</t>
        </r>
      </text>
    </comment>
    <comment ref="I7" authorId="1" shapeId="0" xr:uid="{A01853C3-6A9A-4529-BF9F-719807042142}">
      <text>
        <r>
          <rPr>
            <sz val="9"/>
            <color indexed="81"/>
            <rFont val="Segoe UI"/>
            <family val="2"/>
          </rPr>
          <t xml:space="preserve">Prozentsatz angeben </t>
        </r>
        <r>
          <rPr>
            <sz val="9"/>
            <color indexed="81"/>
            <rFont val="Segoe UI"/>
            <charset val="1"/>
          </rPr>
          <t>z. B. 100% oder 50%</t>
        </r>
      </text>
    </comment>
    <comment ref="D10" authorId="1" shapeId="0" xr:uid="{EAD86F44-7C73-46BC-9EDE-9C84AA3BFD18}">
      <text>
        <r>
          <rPr>
            <sz val="9"/>
            <color indexed="81"/>
            <rFont val="Segoe UI"/>
            <charset val="1"/>
          </rPr>
          <t>C-Topf Stunden laut Lehrtätigkeitsausweis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Hammerer</author>
    <author>Johann Schmid</author>
  </authors>
  <commentList>
    <comment ref="D6" authorId="0" shapeId="0" xr:uid="{ED8DBD39-3FA9-4AF1-BDBB-F3DDD7639DC8}">
      <text>
        <r>
          <rPr>
            <sz val="9"/>
            <color indexed="81"/>
            <rFont val="Segoe UI"/>
            <charset val="1"/>
          </rPr>
          <t>je nach Lebensalter 1776 oder 1736 eintragen</t>
        </r>
      </text>
    </comment>
    <comment ref="I6" authorId="1" shapeId="0" xr:uid="{35A7AF00-9F0C-4F66-B527-AFCA7BC850CF}">
      <text>
        <r>
          <rPr>
            <sz val="9"/>
            <color indexed="81"/>
            <rFont val="Segoe UI"/>
            <charset val="1"/>
          </rPr>
          <t>Klassenvorstand: ja sonst nein</t>
        </r>
      </text>
    </comment>
    <comment ref="D7" authorId="1" shapeId="0" xr:uid="{606F2C5A-7137-4C6A-B60C-6E05DF0A7C01}">
      <text>
        <r>
          <rPr>
            <sz val="9"/>
            <color indexed="81"/>
            <rFont val="Segoe UI"/>
            <charset val="1"/>
          </rPr>
          <t>individuelle Jahresnorm laut Lehrtätigkeitsnachweis</t>
        </r>
      </text>
    </comment>
    <comment ref="I7" authorId="1" shapeId="0" xr:uid="{D7EDD14F-7CA9-4F6F-9B29-755052A1FE98}">
      <text>
        <r>
          <rPr>
            <sz val="9"/>
            <color indexed="81"/>
            <rFont val="Segoe UI"/>
            <family val="2"/>
          </rPr>
          <t xml:space="preserve">Prozentsatz angeben </t>
        </r>
        <r>
          <rPr>
            <sz val="9"/>
            <color indexed="81"/>
            <rFont val="Segoe UI"/>
            <charset val="1"/>
          </rPr>
          <t>z. B. 100% oder 50%</t>
        </r>
      </text>
    </comment>
    <comment ref="D10" authorId="1" shapeId="0" xr:uid="{3831DB44-E60D-48F4-B6C9-592D4E80DEC5}">
      <text>
        <r>
          <rPr>
            <sz val="9"/>
            <color indexed="81"/>
            <rFont val="Segoe UI"/>
            <charset val="1"/>
          </rPr>
          <t>C-Topf Stunden laut Lehrtätigkeitsnachweis</t>
        </r>
      </text>
    </comment>
  </commentList>
</comments>
</file>

<file path=xl/sharedStrings.xml><?xml version="1.0" encoding="utf-8"?>
<sst xmlns="http://schemas.openxmlformats.org/spreadsheetml/2006/main" count="231" uniqueCount="80">
  <si>
    <t>Tätigkeitsbereich C</t>
  </si>
  <si>
    <t>Lehramtliche Pflichten</t>
  </si>
  <si>
    <t>Fortbildung</t>
  </si>
  <si>
    <t>Lehrerbücherei</t>
  </si>
  <si>
    <t>Schulbuchaktion</t>
  </si>
  <si>
    <t>Schülerfreifahrten</t>
  </si>
  <si>
    <t>Stundenplan</t>
  </si>
  <si>
    <t>Kustodiate</t>
  </si>
  <si>
    <t>Leitervertretung</t>
  </si>
  <si>
    <t>Schularzt</t>
  </si>
  <si>
    <t>Wegzeiten</t>
  </si>
  <si>
    <t>Sporttag</t>
  </si>
  <si>
    <t>Musikalische Projekte</t>
  </si>
  <si>
    <t>Bildnerische Erziehung</t>
  </si>
  <si>
    <t>Lesenacht</t>
  </si>
  <si>
    <t>Flohmarkt</t>
  </si>
  <si>
    <t>Wettkämpfe</t>
  </si>
  <si>
    <t>Schulversuche</t>
  </si>
  <si>
    <t>Erstellen Unterrichtsmaterial</t>
  </si>
  <si>
    <t>Integration</t>
  </si>
  <si>
    <t>Buchklub</t>
  </si>
  <si>
    <t>Pädagogische Referate</t>
  </si>
  <si>
    <t>Verkehrserziehung</t>
  </si>
  <si>
    <t>Exkursionen</t>
  </si>
  <si>
    <t>Ausstellungen</t>
  </si>
  <si>
    <t>Vorspielabende</t>
  </si>
  <si>
    <t>Sprechstunden</t>
  </si>
  <si>
    <t>Beratungsgespräche</t>
  </si>
  <si>
    <t>Informationsabende</t>
  </si>
  <si>
    <t>Schülereinschreibung</t>
  </si>
  <si>
    <t>Schulreifetest</t>
  </si>
  <si>
    <t>Lehrer/Elternstammtisch</t>
  </si>
  <si>
    <t>Schulpsychologie</t>
  </si>
  <si>
    <t>AKS, Jugendwohlfahrt</t>
  </si>
  <si>
    <t>Schulsponsoring</t>
  </si>
  <si>
    <t>Medienkontakte</t>
  </si>
  <si>
    <t>Jugendsingen</t>
  </si>
  <si>
    <t>Interessensvertretung</t>
  </si>
  <si>
    <t>Moderatorentätigkeit</t>
  </si>
  <si>
    <t>Referententätigkeit</t>
  </si>
  <si>
    <t>Supplierung</t>
  </si>
  <si>
    <t>Klassenführend</t>
  </si>
  <si>
    <t>Datum</t>
  </si>
  <si>
    <t>Unterschrift</t>
  </si>
  <si>
    <t>Verwaltung</t>
  </si>
  <si>
    <t>Arbeit mit Projekten</t>
  </si>
  <si>
    <t>Organisation</t>
  </si>
  <si>
    <t>Eltern</t>
  </si>
  <si>
    <t>Außerschulische Tätigkeiten</t>
  </si>
  <si>
    <t>Schülermessen</t>
  </si>
  <si>
    <t>Regionale Wettkämpfe</t>
  </si>
  <si>
    <t>AV Medien - Filmdienst</t>
  </si>
  <si>
    <t>Schulmilch / Jause</t>
  </si>
  <si>
    <t>Tag der offenen Türe</t>
  </si>
  <si>
    <t>PC Programme erstellen</t>
  </si>
  <si>
    <t>Theater d. Jugend</t>
  </si>
  <si>
    <t xml:space="preserve">Arbeitsgruppen </t>
  </si>
  <si>
    <t xml:space="preserve">Schulbücherei  </t>
  </si>
  <si>
    <t xml:space="preserve">PC Betreuung  </t>
  </si>
  <si>
    <t xml:space="preserve">Fortbildung   </t>
  </si>
  <si>
    <t xml:space="preserve">Schulentwicklung  </t>
  </si>
  <si>
    <t xml:space="preserve">Schülerberater  </t>
  </si>
  <si>
    <t xml:space="preserve">Homepage </t>
  </si>
  <si>
    <t xml:space="preserve">Schulpartnerschaft </t>
  </si>
  <si>
    <t>Betreuung Migranten</t>
  </si>
  <si>
    <t>Auszeitklasse/Trainingsraum</t>
  </si>
  <si>
    <t>Jahresnorm Ausgangsbasis</t>
  </si>
  <si>
    <t>Jahresnorm aktuell</t>
  </si>
  <si>
    <t>%</t>
  </si>
  <si>
    <t>Klassenführung Ausmaß</t>
  </si>
  <si>
    <t xml:space="preserve"> ohne zusätzliche Bezahlung</t>
  </si>
  <si>
    <t>Individ. Berat./Frühwarnsyst.</t>
  </si>
  <si>
    <t xml:space="preserve">Schulveranstaltung/Schiwo.   </t>
  </si>
  <si>
    <t>Schuljahr eingeben:</t>
  </si>
  <si>
    <t>Jahresnorm reduziert</t>
  </si>
  <si>
    <t>Schuljahr</t>
  </si>
  <si>
    <t xml:space="preserve">Name der Lehrerin/des Lehrers </t>
  </si>
  <si>
    <t>Mit einem Rechtsklick auf den Reiter unten kannst du weitere Kopien erstellen. (verschieben und kopieren)</t>
  </si>
  <si>
    <t>Danach kannst du jedem (Tabellen)blatt auf dem Reiter mit einem Rechtsklick durch Umbennen einen neuen Namen geben.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</si>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</sst>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4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name val="Kalinga"/>
      <family val="2"/>
    </font>
    <font>
      <sz val="14"/>
      <color rgb="FF00D090"/>
      <name val="Kalinga"/>
      <family val="2"/>
    </font>
    <font>
      <b/>
      <sz val="14"/>
      <color rgb="FF00D090"/>
      <name val="Kalinga"/>
      <family val="2"/>
    </font>
    <font>
      <sz val="10"/>
      <name val="Kalinga"/>
      <family val="2"/>
    </font>
    <font>
      <sz val="10"/>
      <color rgb="FF00D090"/>
      <name val="Kalinga"/>
      <family val="2"/>
    </font>
    <font>
      <b/>
      <sz val="10"/>
      <color rgb="FF00D090"/>
      <name val="Kalinga"/>
      <family val="2"/>
    </font>
    <font>
      <b/>
      <sz val="10"/>
      <name val="Kalinga"/>
      <family val="2"/>
    </font>
    <font>
      <sz val="10"/>
      <color theme="3" tint="-0.249977111117893"/>
      <name val="Kalinga"/>
      <family val="2"/>
    </font>
    <font>
      <sz val="10"/>
      <color theme="1" tint="4.9989318521683403E-2"/>
      <name val="Kalinga"/>
      <family val="2"/>
    </font>
    <font>
      <sz val="9"/>
      <color theme="1" tint="4.9989318521683403E-2"/>
      <name val="Kalinga"/>
      <family val="2"/>
    </font>
    <font>
      <b/>
      <sz val="10"/>
      <color theme="1" tint="4.9989318521683403E-2"/>
      <name val="Kalinga"/>
      <family val="2"/>
    </font>
    <font>
      <b/>
      <sz val="9"/>
      <color theme="1" tint="4.9989318521683403E-2"/>
      <name val="Kalinga"/>
      <family val="2"/>
    </font>
    <font>
      <b/>
      <sz val="10"/>
      <color theme="3" tint="-0.249977111117893"/>
      <name val="Kalinga"/>
      <family val="2"/>
    </font>
    <font>
      <b/>
      <sz val="18"/>
      <color rgb="FF00D090"/>
      <name val="Kalinga"/>
      <family val="2"/>
    </font>
    <font>
      <sz val="11"/>
      <name val="Calibri"/>
      <family val="2"/>
      <scheme val="minor"/>
    </font>
    <font>
      <b/>
      <sz val="10"/>
      <color theme="1"/>
      <name val="Kalinga"/>
      <family val="2"/>
    </font>
    <font>
      <sz val="10"/>
      <color theme="1"/>
      <name val="Kalinga"/>
      <family val="2"/>
    </font>
    <font>
      <b/>
      <sz val="18"/>
      <color theme="1"/>
      <name val="Kalinga"/>
      <family val="2"/>
    </font>
    <font>
      <sz val="9"/>
      <color indexed="81"/>
      <name val="Segoe UI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9FDCB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2" borderId="3" applyNumberFormat="0" applyAlignment="0" applyProtection="0"/>
    <xf numFmtId="0" fontId="6" fillId="3" borderId="3" applyNumberFormat="0" applyAlignment="0" applyProtection="0"/>
  </cellStyleXfs>
  <cellXfs count="53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Protection="1">
      <protection locked="0"/>
    </xf>
    <xf numFmtId="0" fontId="10" fillId="0" borderId="0" xfId="0" applyFont="1" applyBorder="1" applyProtection="1">
      <protection hidden="1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4" fillId="0" borderId="0" xfId="0" applyFont="1" applyBorder="1" applyProtection="1"/>
    <xf numFmtId="0" fontId="13" fillId="0" borderId="0" xfId="0" applyFont="1" applyFill="1" applyBorder="1" applyProtection="1">
      <protection hidden="1"/>
    </xf>
    <xf numFmtId="2" fontId="1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164" fontId="13" fillId="0" borderId="0" xfId="0" applyNumberFormat="1" applyFont="1" applyBorder="1" applyAlignment="1" applyProtection="1">
      <alignment horizontal="center"/>
      <protection hidden="1"/>
    </xf>
    <xf numFmtId="0" fontId="10" fillId="0" borderId="2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0" fillId="4" borderId="0" xfId="0" applyFont="1" applyFill="1" applyBorder="1" applyProtection="1">
      <protection hidden="1"/>
    </xf>
    <xf numFmtId="0" fontId="10" fillId="4" borderId="0" xfId="0" applyFont="1" applyFill="1" applyBorder="1" applyProtection="1"/>
    <xf numFmtId="2" fontId="10" fillId="0" borderId="0" xfId="0" applyNumberFormat="1" applyFont="1" applyFill="1" applyBorder="1" applyAlignment="1" applyProtection="1">
      <alignment vertical="center"/>
      <protection hidden="1"/>
    </xf>
    <xf numFmtId="1" fontId="17" fillId="0" borderId="1" xfId="0" applyNumberFormat="1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20" fillId="0" borderId="0" xfId="0" applyFont="1" applyBorder="1" applyProtection="1"/>
    <xf numFmtId="0" fontId="12" fillId="4" borderId="3" xfId="0" applyFont="1" applyFill="1" applyBorder="1" applyProtection="1">
      <protection hidden="1"/>
    </xf>
    <xf numFmtId="0" fontId="13" fillId="4" borderId="3" xfId="0" applyFont="1" applyFill="1" applyBorder="1" applyProtection="1"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21" fillId="0" borderId="3" xfId="2" applyFont="1" applyFill="1" applyBorder="1" applyAlignment="1" applyProtection="1">
      <alignment vertical="center"/>
      <protection locked="0"/>
    </xf>
    <xf numFmtId="0" fontId="1" fillId="0" borderId="3" xfId="2" applyFont="1" applyFill="1" applyBorder="1" applyAlignment="1" applyProtection="1">
      <alignment vertical="center"/>
      <protection locked="0"/>
    </xf>
    <xf numFmtId="1" fontId="13" fillId="5" borderId="3" xfId="2" applyNumberFormat="1" applyFont="1" applyFill="1" applyBorder="1" applyAlignment="1" applyProtection="1">
      <alignment horizontal="right" vertical="center"/>
      <protection locked="0"/>
    </xf>
    <xf numFmtId="0" fontId="13" fillId="5" borderId="3" xfId="2" applyFont="1" applyFill="1" applyBorder="1" applyAlignment="1" applyProtection="1">
      <alignment vertical="center"/>
      <protection locked="0"/>
    </xf>
    <xf numFmtId="1" fontId="17" fillId="5" borderId="3" xfId="2" applyNumberFormat="1" applyFont="1" applyFill="1" applyBorder="1" applyAlignment="1" applyProtection="1">
      <alignment vertical="center"/>
      <protection locked="0"/>
    </xf>
    <xf numFmtId="0" fontId="16" fillId="5" borderId="3" xfId="2" applyFont="1" applyFill="1" applyBorder="1" applyAlignment="1" applyProtection="1">
      <alignment horizontal="center" vertical="center"/>
      <protection locked="0"/>
    </xf>
    <xf numFmtId="0" fontId="18" fillId="5" borderId="3" xfId="2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22" fillId="4" borderId="3" xfId="1" applyFont="1" applyFill="1" applyBorder="1" applyAlignment="1" applyProtection="1">
      <alignment horizontal="center"/>
      <protection hidden="1"/>
    </xf>
    <xf numFmtId="0" fontId="22" fillId="2" borderId="3" xfId="1" applyFont="1" applyBorder="1" applyAlignment="1" applyProtection="1">
      <alignment vertical="center"/>
    </xf>
    <xf numFmtId="0" fontId="22" fillId="4" borderId="3" xfId="0" applyFont="1" applyFill="1" applyBorder="1" applyProtection="1">
      <protection hidden="1"/>
    </xf>
    <xf numFmtId="0" fontId="22" fillId="4" borderId="3" xfId="1" applyFont="1" applyFill="1" applyBorder="1" applyProtection="1">
      <protection hidden="1"/>
    </xf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right"/>
    </xf>
    <xf numFmtId="0" fontId="13" fillId="6" borderId="0" xfId="0" applyFont="1" applyFill="1" applyBorder="1" applyProtection="1"/>
    <xf numFmtId="0" fontId="13" fillId="6" borderId="0" xfId="0" applyFont="1" applyFill="1" applyBorder="1" applyAlignment="1" applyProtection="1">
      <alignment horizontal="right"/>
    </xf>
    <xf numFmtId="164" fontId="13" fillId="6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vertical="center"/>
    </xf>
    <xf numFmtId="0" fontId="26" fillId="0" borderId="0" xfId="0" applyFont="1"/>
    <xf numFmtId="0" fontId="15" fillId="5" borderId="3" xfId="2" applyFont="1" applyFill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protection hidden="1"/>
    </xf>
  </cellXfs>
  <cellStyles count="3">
    <cellStyle name="Berechnung" xfId="1" builtinId="22"/>
    <cellStyle name="Eingabe" xfId="2" builtinId="20"/>
    <cellStyle name="Standard" xfId="0" builtinId="0"/>
  </cellStyles>
  <dxfs count="0"/>
  <tableStyles count="0" defaultTableStyle="TableStyleMedium9" defaultPivotStyle="PivotStyleLight16"/>
  <colors>
    <mruColors>
      <color rgb="FFF9FDCB"/>
      <color rgb="FFB8F6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38100</xdr:rowOff>
    </xdr:from>
    <xdr:to>
      <xdr:col>8</xdr:col>
      <xdr:colOff>672768</xdr:colOff>
      <xdr:row>7</xdr:row>
      <xdr:rowOff>142875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95300"/>
          <a:ext cx="2653968" cy="178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</xdr:row>
      <xdr:rowOff>9525</xdr:rowOff>
    </xdr:from>
    <xdr:to>
      <xdr:col>11</xdr:col>
      <xdr:colOff>95250</xdr:colOff>
      <xdr:row>9</xdr:row>
      <xdr:rowOff>75061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771525"/>
          <a:ext cx="1847850" cy="12466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</xdr:row>
      <xdr:rowOff>9525</xdr:rowOff>
    </xdr:from>
    <xdr:to>
      <xdr:col>11</xdr:col>
      <xdr:colOff>95250</xdr:colOff>
      <xdr:row>9</xdr:row>
      <xdr:rowOff>75061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EBB779-F7ED-40F0-9F7E-8D0EF5DAD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800100"/>
          <a:ext cx="1847850" cy="12466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</xdr:row>
      <xdr:rowOff>9525</xdr:rowOff>
    </xdr:from>
    <xdr:to>
      <xdr:col>11</xdr:col>
      <xdr:colOff>95250</xdr:colOff>
      <xdr:row>9</xdr:row>
      <xdr:rowOff>75061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3F0EDA-CE6B-4114-8FCF-9A4D35096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800100"/>
          <a:ext cx="1847850" cy="124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C12"/>
  <sheetViews>
    <sheetView tabSelected="1" workbookViewId="0">
      <selection activeCell="E16" sqref="E16"/>
    </sheetView>
  </sheetViews>
  <sheetFormatPr baseColWidth="10" defaultColWidth="11.42578125" defaultRowHeight="18" x14ac:dyDescent="0.25"/>
  <cols>
    <col min="1" max="1" width="21.28515625" style="1" bestFit="1" customWidth="1"/>
    <col min="2" max="2" width="18.28515625" style="1" customWidth="1"/>
    <col min="3" max="16384" width="11.42578125" style="1"/>
  </cols>
  <sheetData>
    <row r="2" spans="1:3" ht="21.75" x14ac:dyDescent="0.5">
      <c r="A2" s="2"/>
    </row>
    <row r="5" spans="1:3" s="2" customFormat="1" ht="23.25" x14ac:dyDescent="0.55000000000000004">
      <c r="A5" s="2" t="s">
        <v>73</v>
      </c>
      <c r="C5" s="4" t="s">
        <v>79</v>
      </c>
    </row>
    <row r="6" spans="1:3" s="2" customFormat="1" ht="21.75" x14ac:dyDescent="0.5"/>
    <row r="7" spans="1:3" s="2" customFormat="1" ht="23.25" x14ac:dyDescent="0.55000000000000004">
      <c r="A7" s="2" t="s">
        <v>66</v>
      </c>
      <c r="C7" s="4">
        <v>1776</v>
      </c>
    </row>
    <row r="8" spans="1:3" s="2" customFormat="1" ht="21.75" x14ac:dyDescent="0.5">
      <c r="C8" s="3"/>
    </row>
    <row r="9" spans="1:3" s="2" customFormat="1" ht="23.25" x14ac:dyDescent="0.55000000000000004">
      <c r="A9" s="2" t="s">
        <v>74</v>
      </c>
      <c r="C9" s="4">
        <v>1736</v>
      </c>
    </row>
    <row r="10" spans="1:3" s="2" customFormat="1" ht="21.75" x14ac:dyDescent="0.5"/>
    <row r="11" spans="1:3" s="2" customFormat="1" ht="21.75" x14ac:dyDescent="0.5"/>
    <row r="12" spans="1:3" s="2" customFormat="1" ht="21.75" x14ac:dyDescent="0.5"/>
  </sheetData>
  <sheetProtection selectLockedCells="1" selectUnlockedCells="1"/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>
    <pageSetUpPr autoPageBreaks="0"/>
  </sheetPr>
  <dimension ref="A1:L43"/>
  <sheetViews>
    <sheetView showGridLines="0" topLeftCell="A4" zoomScaleNormal="100" workbookViewId="0">
      <selection activeCell="I7" sqref="I7"/>
    </sheetView>
  </sheetViews>
  <sheetFormatPr baseColWidth="10" defaultColWidth="11.42578125" defaultRowHeight="16.5" x14ac:dyDescent="0.4"/>
  <cols>
    <col min="1" max="1" width="2.28515625" style="6" customWidth="1"/>
    <col min="2" max="2" width="21" style="6" customWidth="1"/>
    <col min="3" max="3" width="5.7109375" style="6" customWidth="1"/>
    <col min="4" max="4" width="24.85546875" style="6" customWidth="1"/>
    <col min="5" max="5" width="5.7109375" style="6" customWidth="1"/>
    <col min="6" max="6" width="25.7109375" style="6" customWidth="1"/>
    <col min="7" max="7" width="5" style="6" customWidth="1"/>
    <col min="8" max="8" width="25.7109375" style="6" customWidth="1"/>
    <col min="9" max="9" width="5.140625" style="6" customWidth="1"/>
    <col min="10" max="10" width="23.7109375" style="6" customWidth="1"/>
    <col min="11" max="11" width="5.42578125" style="6" customWidth="1"/>
    <col min="12" max="12" width="10.7109375" style="6" customWidth="1"/>
    <col min="13" max="16384" width="11.42578125" style="6"/>
  </cols>
  <sheetData>
    <row r="1" spans="1:12" s="5" customFormat="1" x14ac:dyDescent="0.4"/>
    <row r="2" spans="1:12" ht="29.25" x14ac:dyDescent="0.7">
      <c r="A2" s="5"/>
      <c r="B2" s="49"/>
      <c r="C2" s="49"/>
      <c r="D2" s="49"/>
      <c r="E2" s="5"/>
      <c r="F2" s="43" t="s">
        <v>75</v>
      </c>
      <c r="G2" s="42" t="str">
        <f>Ausgangsdaten!C5</f>
        <v>2023/24</v>
      </c>
      <c r="H2" s="25"/>
      <c r="L2" s="5"/>
    </row>
    <row r="3" spans="1:12" x14ac:dyDescent="0.4">
      <c r="A3" s="5"/>
      <c r="B3" s="50" t="s">
        <v>76</v>
      </c>
      <c r="C3" s="50"/>
      <c r="D3" s="50"/>
      <c r="E3" s="5"/>
      <c r="G3" s="5"/>
      <c r="L3" s="5"/>
    </row>
    <row r="4" spans="1:12" x14ac:dyDescent="0.4">
      <c r="A4" s="5"/>
      <c r="B4" s="5"/>
      <c r="C4" s="5"/>
      <c r="D4" s="5"/>
      <c r="E4" s="5"/>
      <c r="F4" s="5"/>
      <c r="G4" s="5"/>
      <c r="H4" s="5"/>
      <c r="I4" s="5"/>
      <c r="J4" s="5"/>
      <c r="L4" s="5"/>
    </row>
    <row r="5" spans="1:12" x14ac:dyDescent="0.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15" customHeight="1" x14ac:dyDescent="0.4">
      <c r="A6" s="5"/>
      <c r="B6" s="51" t="s">
        <v>66</v>
      </c>
      <c r="C6" s="52"/>
      <c r="D6" s="31"/>
      <c r="E6" s="7"/>
      <c r="F6" s="5"/>
      <c r="H6" s="23" t="s">
        <v>41</v>
      </c>
      <c r="I6" s="32"/>
    </row>
    <row r="7" spans="1:12" ht="15" customHeight="1" x14ac:dyDescent="0.4">
      <c r="A7" s="5"/>
      <c r="B7" s="36" t="s">
        <v>67</v>
      </c>
      <c r="C7" s="8"/>
      <c r="D7" s="32"/>
      <c r="E7" s="5"/>
      <c r="F7" s="39" t="s">
        <v>1</v>
      </c>
      <c r="G7" s="20">
        <f>IF(D6=Ausgangsdaten!$C$7,ROUND(100*($D$7/Ausgangsdaten!$C$7)+0.49,0),ROUND(100*($D$7/Ausgangsdaten!$C$9)+0.49,0))</f>
        <v>0</v>
      </c>
      <c r="H7" s="23" t="s">
        <v>69</v>
      </c>
      <c r="I7" s="32"/>
      <c r="J7" s="6" t="s">
        <v>68</v>
      </c>
    </row>
    <row r="8" spans="1:12" ht="15" customHeight="1" x14ac:dyDescent="0.4">
      <c r="A8" s="5"/>
      <c r="B8" s="9"/>
      <c r="C8" s="8"/>
      <c r="D8" s="19"/>
      <c r="E8" s="5"/>
      <c r="F8" s="39" t="s">
        <v>2</v>
      </c>
      <c r="G8" s="20">
        <f>IF(D7=Ausgangsdaten!$C$7,ROUND(15*($D$7/Ausgangsdaten!$C$7)+0.49,0),ROUND(15*($D$7/Ausgangsdaten!$C$9)+0.49,0))</f>
        <v>0</v>
      </c>
      <c r="H8" s="24"/>
      <c r="I8" s="21"/>
    </row>
    <row r="9" spans="1:12" ht="15" customHeight="1" x14ac:dyDescent="0.4">
      <c r="A9" s="5"/>
      <c r="B9" s="9"/>
      <c r="C9" s="8"/>
      <c r="D9" s="19"/>
      <c r="E9" s="5"/>
      <c r="F9" s="39" t="s">
        <v>40</v>
      </c>
      <c r="G9" s="20">
        <f>IF(D6=1816,ROUND(20*(D7/1776),0),ROUND(20*(D7/1776),0))</f>
        <v>0</v>
      </c>
      <c r="H9" s="23" t="s">
        <v>70</v>
      </c>
      <c r="I9" s="47"/>
    </row>
    <row r="10" spans="1:12" ht="15" customHeight="1" x14ac:dyDescent="0.4">
      <c r="A10" s="5"/>
      <c r="B10" s="37" t="s">
        <v>0</v>
      </c>
      <c r="C10" s="8"/>
      <c r="D10" s="33"/>
      <c r="E10" s="5"/>
      <c r="F10" s="39" t="str">
        <f>IF(I6="ja","Klassenführung","")</f>
        <v/>
      </c>
      <c r="G10" s="20" t="str">
        <f>IF(I6="ja",66*(I7/100),"")</f>
        <v/>
      </c>
      <c r="H10" s="10"/>
      <c r="I10" s="10"/>
    </row>
    <row r="11" spans="1:12" x14ac:dyDescent="0.4">
      <c r="A11" s="5"/>
      <c r="B11" s="11"/>
      <c r="C11" s="5"/>
      <c r="D11" s="12"/>
      <c r="E11" s="5"/>
      <c r="F11" s="13"/>
      <c r="G11" s="14"/>
      <c r="H11" s="45" t="str">
        <f>IF(I11=0,"Stundenanzahl passt",IF(I11&gt;0,"Es fehlen noch","Achtung"))</f>
        <v>Stundenanzahl passt</v>
      </c>
      <c r="I11" s="46">
        <f>ROUND(D10-(SUM(C14:C29)+SUM(E14:E29)+SUM(G14:G29)+SUM(I14:I29)+SUM(K14:K29)+SUM(G7:G10)),1)</f>
        <v>0</v>
      </c>
      <c r="J11" s="44" t="str">
        <f>IF(H11="Stundenanzahl passt","",IF(H11="Es fehlen noch","Stunden","Stunden zu viel!"))</f>
        <v/>
      </c>
    </row>
    <row r="12" spans="1:12" x14ac:dyDescent="0.4">
      <c r="A12" s="5"/>
      <c r="B12" s="5"/>
      <c r="C12" s="5"/>
      <c r="D12" s="5"/>
      <c r="E12" s="5"/>
      <c r="F12" s="5"/>
      <c r="G12" s="5"/>
    </row>
    <row r="13" spans="1:12" s="18" customFormat="1" x14ac:dyDescent="0.4">
      <c r="A13" s="17"/>
      <c r="B13" s="38" t="s">
        <v>44</v>
      </c>
      <c r="C13" s="26"/>
      <c r="D13" s="38" t="s">
        <v>45</v>
      </c>
      <c r="E13" s="26"/>
      <c r="F13" s="38" t="s">
        <v>46</v>
      </c>
      <c r="G13" s="26"/>
      <c r="H13" s="38" t="s">
        <v>47</v>
      </c>
      <c r="I13" s="40"/>
      <c r="J13" s="41" t="s">
        <v>48</v>
      </c>
      <c r="K13" s="27"/>
    </row>
    <row r="14" spans="1:12" x14ac:dyDescent="0.4">
      <c r="A14" s="5"/>
      <c r="B14" s="28" t="s">
        <v>57</v>
      </c>
      <c r="C14" s="34"/>
      <c r="D14" s="28" t="s">
        <v>49</v>
      </c>
      <c r="E14" s="35"/>
      <c r="F14" s="28" t="s">
        <v>18</v>
      </c>
      <c r="G14" s="35"/>
      <c r="H14" s="28" t="s">
        <v>26</v>
      </c>
      <c r="I14" s="35"/>
      <c r="J14" s="28" t="s">
        <v>32</v>
      </c>
      <c r="K14" s="35"/>
    </row>
    <row r="15" spans="1:12" x14ac:dyDescent="0.4">
      <c r="A15" s="5"/>
      <c r="B15" s="28" t="s">
        <v>3</v>
      </c>
      <c r="C15" s="34"/>
      <c r="D15" s="28" t="s">
        <v>65</v>
      </c>
      <c r="E15" s="35"/>
      <c r="F15" s="28" t="s">
        <v>19</v>
      </c>
      <c r="G15" s="35"/>
      <c r="H15" s="28" t="s">
        <v>27</v>
      </c>
      <c r="I15" s="35"/>
      <c r="J15" s="28" t="s">
        <v>33</v>
      </c>
      <c r="K15" s="35"/>
    </row>
    <row r="16" spans="1:12" x14ac:dyDescent="0.4">
      <c r="A16" s="5"/>
      <c r="B16" s="28" t="s">
        <v>4</v>
      </c>
      <c r="C16" s="34"/>
      <c r="D16" s="28" t="s">
        <v>11</v>
      </c>
      <c r="E16" s="35"/>
      <c r="F16" s="28"/>
      <c r="G16" s="35"/>
      <c r="H16" s="28" t="s">
        <v>28</v>
      </c>
      <c r="I16" s="35"/>
      <c r="J16" s="28" t="s">
        <v>34</v>
      </c>
      <c r="K16" s="35"/>
    </row>
    <row r="17" spans="1:11" x14ac:dyDescent="0.4">
      <c r="A17" s="5"/>
      <c r="B17" s="28" t="s">
        <v>5</v>
      </c>
      <c r="C17" s="34"/>
      <c r="D17" s="28" t="s">
        <v>12</v>
      </c>
      <c r="E17" s="35"/>
      <c r="F17" s="28" t="s">
        <v>20</v>
      </c>
      <c r="G17" s="35"/>
      <c r="H17" s="28" t="s">
        <v>29</v>
      </c>
      <c r="I17" s="35"/>
      <c r="J17" s="28" t="s">
        <v>35</v>
      </c>
      <c r="K17" s="35"/>
    </row>
    <row r="18" spans="1:11" x14ac:dyDescent="0.4">
      <c r="A18" s="5"/>
      <c r="B18" s="28" t="s">
        <v>6</v>
      </c>
      <c r="C18" s="34"/>
      <c r="D18" s="28" t="s">
        <v>13</v>
      </c>
      <c r="E18" s="35"/>
      <c r="F18" s="28" t="s">
        <v>21</v>
      </c>
      <c r="G18" s="35"/>
      <c r="H18" s="28" t="s">
        <v>30</v>
      </c>
      <c r="I18" s="35"/>
      <c r="J18" s="28" t="s">
        <v>36</v>
      </c>
      <c r="K18" s="35"/>
    </row>
    <row r="19" spans="1:11" x14ac:dyDescent="0.4">
      <c r="A19" s="5"/>
      <c r="B19" s="28" t="s">
        <v>7</v>
      </c>
      <c r="C19" s="34"/>
      <c r="D19" s="28" t="s">
        <v>14</v>
      </c>
      <c r="E19" s="35"/>
      <c r="F19" s="28" t="s">
        <v>22</v>
      </c>
      <c r="G19" s="35"/>
      <c r="H19" s="28" t="s">
        <v>31</v>
      </c>
      <c r="I19" s="35"/>
      <c r="J19" s="28" t="s">
        <v>50</v>
      </c>
      <c r="K19" s="35"/>
    </row>
    <row r="20" spans="1:11" x14ac:dyDescent="0.4">
      <c r="A20" s="5"/>
      <c r="B20" s="28" t="s">
        <v>51</v>
      </c>
      <c r="C20" s="34"/>
      <c r="D20" s="28" t="s">
        <v>15</v>
      </c>
      <c r="E20" s="35"/>
      <c r="F20" s="28" t="s">
        <v>54</v>
      </c>
      <c r="G20" s="35"/>
      <c r="H20" s="28" t="s">
        <v>63</v>
      </c>
      <c r="I20" s="35"/>
      <c r="J20" s="28" t="s">
        <v>37</v>
      </c>
      <c r="K20" s="35"/>
    </row>
    <row r="21" spans="1:11" x14ac:dyDescent="0.4">
      <c r="A21" s="5"/>
      <c r="B21" s="28" t="s">
        <v>52</v>
      </c>
      <c r="C21" s="34"/>
      <c r="D21" s="28" t="s">
        <v>53</v>
      </c>
      <c r="E21" s="35"/>
      <c r="F21" s="28" t="s">
        <v>23</v>
      </c>
      <c r="G21" s="35"/>
      <c r="H21" s="28" t="s">
        <v>71</v>
      </c>
      <c r="I21" s="35"/>
      <c r="J21" s="28" t="s">
        <v>38</v>
      </c>
      <c r="K21" s="35"/>
    </row>
    <row r="22" spans="1:11" x14ac:dyDescent="0.4">
      <c r="A22" s="5"/>
      <c r="B22" s="28" t="s">
        <v>8</v>
      </c>
      <c r="C22" s="34"/>
      <c r="D22" s="28" t="s">
        <v>16</v>
      </c>
      <c r="E22" s="35"/>
      <c r="F22" s="28" t="s">
        <v>24</v>
      </c>
      <c r="G22" s="35"/>
      <c r="H22" s="29"/>
      <c r="I22" s="35"/>
      <c r="J22" s="28" t="s">
        <v>39</v>
      </c>
      <c r="K22" s="35"/>
    </row>
    <row r="23" spans="1:11" x14ac:dyDescent="0.4">
      <c r="A23" s="5"/>
      <c r="B23" s="28" t="s">
        <v>9</v>
      </c>
      <c r="C23" s="34"/>
      <c r="D23" s="28" t="s">
        <v>64</v>
      </c>
      <c r="E23" s="35"/>
      <c r="F23" s="28" t="s">
        <v>25</v>
      </c>
      <c r="G23" s="35"/>
      <c r="H23" s="29"/>
      <c r="I23" s="35"/>
      <c r="J23" s="28" t="s">
        <v>55</v>
      </c>
      <c r="K23" s="35"/>
    </row>
    <row r="24" spans="1:11" x14ac:dyDescent="0.4">
      <c r="A24" s="5"/>
      <c r="B24" s="28" t="s">
        <v>58</v>
      </c>
      <c r="C24" s="34"/>
      <c r="D24" s="28" t="s">
        <v>17</v>
      </c>
      <c r="E24" s="35"/>
      <c r="F24" s="28" t="s">
        <v>56</v>
      </c>
      <c r="G24" s="35"/>
      <c r="H24" s="29"/>
      <c r="I24" s="35"/>
      <c r="J24" s="29"/>
      <c r="K24" s="35"/>
    </row>
    <row r="25" spans="1:11" x14ac:dyDescent="0.4">
      <c r="A25" s="5"/>
      <c r="B25" s="28" t="s">
        <v>10</v>
      </c>
      <c r="C25" s="34"/>
      <c r="D25" s="28" t="s">
        <v>60</v>
      </c>
      <c r="E25" s="35"/>
      <c r="F25" s="28" t="s">
        <v>72</v>
      </c>
      <c r="G25" s="35"/>
      <c r="H25" s="29"/>
      <c r="I25" s="35"/>
      <c r="J25" s="29"/>
      <c r="K25" s="35"/>
    </row>
    <row r="26" spans="1:11" x14ac:dyDescent="0.4">
      <c r="A26" s="5"/>
      <c r="B26" s="28" t="s">
        <v>59</v>
      </c>
      <c r="C26" s="34"/>
      <c r="D26" s="28" t="s">
        <v>62</v>
      </c>
      <c r="E26" s="35"/>
      <c r="F26" s="28" t="s">
        <v>61</v>
      </c>
      <c r="G26" s="35"/>
      <c r="H26" s="29"/>
      <c r="I26" s="35"/>
      <c r="J26" s="29"/>
      <c r="K26" s="35"/>
    </row>
    <row r="27" spans="1:11" x14ac:dyDescent="0.4">
      <c r="A27" s="5"/>
      <c r="B27" s="30"/>
      <c r="C27" s="34"/>
      <c r="D27" s="29"/>
      <c r="E27" s="35"/>
      <c r="F27" s="29"/>
      <c r="G27" s="35"/>
      <c r="H27" s="29"/>
      <c r="I27" s="35"/>
      <c r="J27" s="29"/>
      <c r="K27" s="35"/>
    </row>
    <row r="28" spans="1:11" x14ac:dyDescent="0.4">
      <c r="A28" s="5"/>
      <c r="B28" s="30"/>
      <c r="C28" s="34"/>
      <c r="D28" s="29"/>
      <c r="E28" s="35"/>
      <c r="F28" s="29"/>
      <c r="G28" s="35"/>
      <c r="H28" s="29"/>
      <c r="I28" s="35"/>
      <c r="J28" s="29"/>
      <c r="K28" s="35"/>
    </row>
    <row r="29" spans="1:11" x14ac:dyDescent="0.4">
      <c r="A29" s="5"/>
      <c r="B29" s="30"/>
      <c r="C29" s="34"/>
      <c r="D29" s="29"/>
      <c r="E29" s="35"/>
      <c r="F29" s="29"/>
      <c r="G29" s="35"/>
      <c r="H29" s="29"/>
      <c r="I29" s="35"/>
      <c r="J29" s="29"/>
      <c r="K29" s="35"/>
    </row>
    <row r="30" spans="1:11" x14ac:dyDescent="0.4">
      <c r="A30" s="5"/>
      <c r="B30" s="5"/>
      <c r="C30" s="5"/>
      <c r="D30" s="5"/>
      <c r="E30" s="5"/>
      <c r="G30" s="5"/>
      <c r="H30" s="5"/>
      <c r="I30" s="5"/>
      <c r="J30" s="5"/>
      <c r="K30" s="5"/>
    </row>
    <row r="31" spans="1:11" x14ac:dyDescent="0.4">
      <c r="A31" s="5"/>
      <c r="B31" s="5"/>
      <c r="C31" s="5"/>
      <c r="D31" s="5"/>
      <c r="E31" s="5"/>
      <c r="G31" s="5"/>
      <c r="H31" s="15"/>
      <c r="I31" s="5"/>
      <c r="J31" s="15"/>
      <c r="K31" s="5"/>
    </row>
    <row r="32" spans="1:11" x14ac:dyDescent="0.4">
      <c r="A32" s="5"/>
      <c r="B32" s="5"/>
      <c r="C32" s="5"/>
      <c r="D32" s="5"/>
      <c r="E32" s="5"/>
      <c r="F32" s="5"/>
      <c r="G32" s="5"/>
      <c r="H32" s="11" t="s">
        <v>42</v>
      </c>
      <c r="I32" s="22"/>
      <c r="J32" s="16" t="s">
        <v>43</v>
      </c>
      <c r="K32" s="5"/>
    </row>
    <row r="33" spans="1:1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4">
      <c r="A35" s="5"/>
      <c r="B35" s="5"/>
      <c r="E35" s="5"/>
      <c r="F35" s="5"/>
      <c r="G35" s="5"/>
      <c r="H35" s="5"/>
      <c r="I35" s="5"/>
      <c r="J35" s="5"/>
      <c r="K35" s="5"/>
    </row>
    <row r="36" spans="1:1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x14ac:dyDescent="0.4">
      <c r="A37" s="5"/>
      <c r="B37" s="5"/>
      <c r="C37" s="5"/>
      <c r="D37" s="5"/>
      <c r="E37" s="5"/>
      <c r="F37" s="5"/>
      <c r="G37" s="5"/>
      <c r="I37" s="5"/>
      <c r="J37" s="5"/>
      <c r="K37" s="5"/>
    </row>
    <row r="38" spans="1:11" x14ac:dyDescent="0.4">
      <c r="A38" s="5"/>
      <c r="D38" s="5"/>
      <c r="E38" s="5"/>
      <c r="F38" s="5"/>
      <c r="G38" s="5"/>
      <c r="I38" s="5"/>
      <c r="J38" s="5"/>
      <c r="K38" s="5"/>
    </row>
    <row r="39" spans="1:1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 algorithmName="SHA-512" hashValue="iA0rgL5k1qs8x6yzxsytrESx+PTJJZdUK5sv93ba2st8FdCa4JyPTHlWVJOJGIzDymCvzKpgbmAMJSUw90ke6w==" saltValue="et8cbvZN2kJ56nwMICWwcA==" spinCount="100000" sheet="1" selectLockedCells="1"/>
  <protectedRanges>
    <protectedRange sqref="D6:D7 B2 D10 I6:I7 C14:C29 B27:B29 D27:D29 E14:E29 F27:F29 G14:G29 H22:H29 I14:I29 J24:J29 K14:K29" name="Bereich1" securityDescriptor="O:WDG:WDD:(A;;CC;;;WD)"/>
  </protectedRanges>
  <mergeCells count="3">
    <mergeCell ref="B2:D2"/>
    <mergeCell ref="B3:D3"/>
    <mergeCell ref="B6:C6"/>
  </mergeCells>
  <pageMargins left="0.78740157499999996" right="0.78740157499999996" top="0.984251969" bottom="0.984251969" header="0.4921259845" footer="0.4921259845"/>
  <pageSetup paperSize="9" scale="79" orientation="landscape" horizont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2017-DCFB-427E-A91C-167625DA91ED}">
  <sheetPr>
    <pageSetUpPr autoPageBreaks="0"/>
  </sheetPr>
  <dimension ref="A1:L43"/>
  <sheetViews>
    <sheetView showGridLines="0" zoomScaleNormal="100" workbookViewId="0">
      <selection activeCell="D10" sqref="D10"/>
    </sheetView>
  </sheetViews>
  <sheetFormatPr baseColWidth="10" defaultColWidth="11.42578125" defaultRowHeight="16.5" x14ac:dyDescent="0.4"/>
  <cols>
    <col min="1" max="1" width="2.28515625" style="6" customWidth="1"/>
    <col min="2" max="2" width="21" style="6" customWidth="1"/>
    <col min="3" max="3" width="5.7109375" style="6" customWidth="1"/>
    <col min="4" max="4" width="24.85546875" style="6" customWidth="1"/>
    <col min="5" max="5" width="5.7109375" style="6" customWidth="1"/>
    <col min="6" max="6" width="25.7109375" style="6" customWidth="1"/>
    <col min="7" max="7" width="5" style="6" customWidth="1"/>
    <col min="8" max="8" width="25.7109375" style="6" customWidth="1"/>
    <col min="9" max="9" width="5.140625" style="6" customWidth="1"/>
    <col min="10" max="10" width="23.7109375" style="6" customWidth="1"/>
    <col min="11" max="11" width="5.42578125" style="6" customWidth="1"/>
    <col min="12" max="12" width="10.7109375" style="6" customWidth="1"/>
    <col min="13" max="16384" width="11.42578125" style="6"/>
  </cols>
  <sheetData>
    <row r="1" spans="1:12" s="5" customFormat="1" x14ac:dyDescent="0.4"/>
    <row r="2" spans="1:12" ht="29.25" x14ac:dyDescent="0.7">
      <c r="A2" s="5"/>
      <c r="B2" s="49"/>
      <c r="C2" s="49"/>
      <c r="D2" s="49"/>
      <c r="E2" s="5"/>
      <c r="F2" s="43" t="s">
        <v>75</v>
      </c>
      <c r="G2" s="42" t="str">
        <f>Ausgangsdaten!C5</f>
        <v>2023/24</v>
      </c>
      <c r="H2" s="25"/>
      <c r="L2" s="5"/>
    </row>
    <row r="3" spans="1:12" x14ac:dyDescent="0.4">
      <c r="A3" s="5"/>
      <c r="B3" s="50" t="s">
        <v>76</v>
      </c>
      <c r="C3" s="50"/>
      <c r="D3" s="50"/>
      <c r="E3" s="5"/>
      <c r="G3" s="5"/>
      <c r="L3" s="5"/>
    </row>
    <row r="4" spans="1:12" x14ac:dyDescent="0.4">
      <c r="A4" s="5"/>
      <c r="B4" s="5"/>
      <c r="C4" s="5"/>
      <c r="D4" s="5"/>
      <c r="E4" s="5"/>
      <c r="F4" s="5"/>
      <c r="G4" s="5"/>
      <c r="H4" s="5"/>
      <c r="I4" s="5"/>
      <c r="J4" s="5"/>
      <c r="L4" s="5"/>
    </row>
    <row r="5" spans="1:12" x14ac:dyDescent="0.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15" customHeight="1" x14ac:dyDescent="0.4">
      <c r="A6" s="5"/>
      <c r="B6" s="51" t="s">
        <v>66</v>
      </c>
      <c r="C6" s="52"/>
      <c r="D6" s="31"/>
      <c r="E6" s="7"/>
      <c r="F6" s="5"/>
      <c r="H6" s="23" t="s">
        <v>41</v>
      </c>
      <c r="I6" s="32"/>
    </row>
    <row r="7" spans="1:12" ht="15" customHeight="1" x14ac:dyDescent="0.4">
      <c r="A7" s="5"/>
      <c r="B7" s="36" t="s">
        <v>67</v>
      </c>
      <c r="C7" s="8"/>
      <c r="D7" s="32"/>
      <c r="E7" s="5"/>
      <c r="F7" s="39" t="s">
        <v>1</v>
      </c>
      <c r="G7" s="20">
        <f>IF(D6=Ausgangsdaten!$C$7,ROUND(100*($D$7/Ausgangsdaten!$C$7)+0.49,0),ROUND(100*($D$7/Ausgangsdaten!$C$9)+0.49,0))</f>
        <v>0</v>
      </c>
      <c r="H7" s="23" t="s">
        <v>69</v>
      </c>
      <c r="I7" s="32"/>
      <c r="J7" s="6" t="s">
        <v>68</v>
      </c>
    </row>
    <row r="8" spans="1:12" ht="15" customHeight="1" x14ac:dyDescent="0.4">
      <c r="A8" s="5"/>
      <c r="B8" s="9"/>
      <c r="C8" s="8"/>
      <c r="D8" s="19"/>
      <c r="E8" s="5"/>
      <c r="F8" s="39" t="s">
        <v>2</v>
      </c>
      <c r="G8" s="20">
        <f>IF(D7=Ausgangsdaten!$C$7,ROUND(15*($D$7/Ausgangsdaten!$C$7)+0.49,0),ROUND(15*($D$7/Ausgangsdaten!$C$9)+0.49,0))</f>
        <v>0</v>
      </c>
      <c r="H8" s="24"/>
      <c r="I8" s="21"/>
    </row>
    <row r="9" spans="1:12" ht="15" customHeight="1" x14ac:dyDescent="0.4">
      <c r="A9" s="5"/>
      <c r="B9" s="9"/>
      <c r="C9" s="8"/>
      <c r="D9" s="19"/>
      <c r="E9" s="5"/>
      <c r="F9" s="39" t="s">
        <v>40</v>
      </c>
      <c r="G9" s="20">
        <f>IF(D6=1816,ROUND(20*(D7/1776),0),ROUND(20*(D7/1776),0))</f>
        <v>0</v>
      </c>
      <c r="H9" s="23" t="s">
        <v>70</v>
      </c>
      <c r="I9" s="47"/>
    </row>
    <row r="10" spans="1:12" ht="15" customHeight="1" x14ac:dyDescent="0.4">
      <c r="A10" s="5"/>
      <c r="B10" s="37" t="s">
        <v>0</v>
      </c>
      <c r="C10" s="8"/>
      <c r="D10" s="33"/>
      <c r="E10" s="5"/>
      <c r="F10" s="39" t="str">
        <f>IF(I6="ja","Klassenführung","")</f>
        <v/>
      </c>
      <c r="G10" s="20" t="str">
        <f>IF(I6="ja",66*(I7/100),"")</f>
        <v/>
      </c>
      <c r="H10" s="10"/>
      <c r="I10" s="10"/>
    </row>
    <row r="11" spans="1:12" x14ac:dyDescent="0.4">
      <c r="A11" s="5"/>
      <c r="B11" s="11"/>
      <c r="C11" s="5"/>
      <c r="D11" s="12"/>
      <c r="E11" s="5"/>
      <c r="F11" s="13"/>
      <c r="G11" s="14"/>
      <c r="H11" s="45" t="str">
        <f>IF(I11=0,"Stundenanzahl passt",IF(I11&gt;0,"Es fehlen noch","Achtung"))</f>
        <v>Stundenanzahl passt</v>
      </c>
      <c r="I11" s="46">
        <f>ROUND(D10-(SUM(C14:C29)+SUM(E14:E29)+SUM(G14:G29)+SUM(I14:I29)+SUM(K14:K29)+SUM(G7:G10)),1)</f>
        <v>0</v>
      </c>
      <c r="J11" s="44" t="str">
        <f>IF(H11="Stundenanzahl passt","",IF(H11="Es fehlen noch","Stunden","Stunden zu viel!"))</f>
        <v/>
      </c>
    </row>
    <row r="12" spans="1:12" x14ac:dyDescent="0.4">
      <c r="A12" s="5"/>
      <c r="B12" s="5"/>
      <c r="C12" s="5"/>
      <c r="D12" s="5"/>
      <c r="E12" s="5"/>
      <c r="F12" s="5"/>
      <c r="G12" s="5"/>
    </row>
    <row r="13" spans="1:12" s="18" customFormat="1" x14ac:dyDescent="0.4">
      <c r="A13" s="17"/>
      <c r="B13" s="38" t="s">
        <v>44</v>
      </c>
      <c r="C13" s="26"/>
      <c r="D13" s="38" t="s">
        <v>45</v>
      </c>
      <c r="E13" s="26"/>
      <c r="F13" s="38" t="s">
        <v>46</v>
      </c>
      <c r="G13" s="26"/>
      <c r="H13" s="38" t="s">
        <v>47</v>
      </c>
      <c r="I13" s="40"/>
      <c r="J13" s="41" t="s">
        <v>48</v>
      </c>
      <c r="K13" s="27"/>
    </row>
    <row r="14" spans="1:12" x14ac:dyDescent="0.4">
      <c r="A14" s="5"/>
      <c r="B14" s="28" t="s">
        <v>57</v>
      </c>
      <c r="C14" s="34"/>
      <c r="D14" s="28" t="s">
        <v>49</v>
      </c>
      <c r="E14" s="35"/>
      <c r="F14" s="28" t="s">
        <v>18</v>
      </c>
      <c r="G14" s="35"/>
      <c r="H14" s="28" t="s">
        <v>26</v>
      </c>
      <c r="I14" s="35"/>
      <c r="J14" s="28" t="s">
        <v>32</v>
      </c>
      <c r="K14" s="35"/>
    </row>
    <row r="15" spans="1:12" x14ac:dyDescent="0.4">
      <c r="A15" s="5"/>
      <c r="B15" s="28" t="s">
        <v>3</v>
      </c>
      <c r="C15" s="34"/>
      <c r="D15" s="28" t="s">
        <v>65</v>
      </c>
      <c r="E15" s="35"/>
      <c r="F15" s="28" t="s">
        <v>19</v>
      </c>
      <c r="G15" s="35"/>
      <c r="H15" s="28" t="s">
        <v>27</v>
      </c>
      <c r="I15" s="35"/>
      <c r="J15" s="28" t="s">
        <v>33</v>
      </c>
      <c r="K15" s="35"/>
    </row>
    <row r="16" spans="1:12" x14ac:dyDescent="0.4">
      <c r="A16" s="5"/>
      <c r="B16" s="28" t="s">
        <v>4</v>
      </c>
      <c r="C16" s="34"/>
      <c r="D16" s="28" t="s">
        <v>11</v>
      </c>
      <c r="E16" s="35"/>
      <c r="F16" s="28"/>
      <c r="G16" s="35"/>
      <c r="H16" s="28" t="s">
        <v>28</v>
      </c>
      <c r="I16" s="35"/>
      <c r="J16" s="28" t="s">
        <v>34</v>
      </c>
      <c r="K16" s="35"/>
    </row>
    <row r="17" spans="1:11" x14ac:dyDescent="0.4">
      <c r="A17" s="5"/>
      <c r="B17" s="28" t="s">
        <v>5</v>
      </c>
      <c r="C17" s="34"/>
      <c r="D17" s="28" t="s">
        <v>12</v>
      </c>
      <c r="E17" s="35"/>
      <c r="F17" s="28" t="s">
        <v>20</v>
      </c>
      <c r="G17" s="35"/>
      <c r="H17" s="28" t="s">
        <v>29</v>
      </c>
      <c r="I17" s="35"/>
      <c r="J17" s="28" t="s">
        <v>35</v>
      </c>
      <c r="K17" s="35"/>
    </row>
    <row r="18" spans="1:11" x14ac:dyDescent="0.4">
      <c r="A18" s="5"/>
      <c r="B18" s="28" t="s">
        <v>6</v>
      </c>
      <c r="C18" s="34"/>
      <c r="D18" s="28" t="s">
        <v>13</v>
      </c>
      <c r="E18" s="35"/>
      <c r="F18" s="28" t="s">
        <v>21</v>
      </c>
      <c r="G18" s="35"/>
      <c r="H18" s="28" t="s">
        <v>30</v>
      </c>
      <c r="I18" s="35"/>
      <c r="J18" s="28" t="s">
        <v>36</v>
      </c>
      <c r="K18" s="35"/>
    </row>
    <row r="19" spans="1:11" x14ac:dyDescent="0.4">
      <c r="A19" s="5"/>
      <c r="B19" s="28" t="s">
        <v>7</v>
      </c>
      <c r="C19" s="34"/>
      <c r="D19" s="28" t="s">
        <v>14</v>
      </c>
      <c r="E19" s="35"/>
      <c r="F19" s="28" t="s">
        <v>22</v>
      </c>
      <c r="G19" s="35"/>
      <c r="H19" s="28" t="s">
        <v>31</v>
      </c>
      <c r="I19" s="35"/>
      <c r="J19" s="28" t="s">
        <v>50</v>
      </c>
      <c r="K19" s="35"/>
    </row>
    <row r="20" spans="1:11" x14ac:dyDescent="0.4">
      <c r="A20" s="5"/>
      <c r="B20" s="28" t="s">
        <v>51</v>
      </c>
      <c r="C20" s="34"/>
      <c r="D20" s="28" t="s">
        <v>15</v>
      </c>
      <c r="E20" s="35"/>
      <c r="F20" s="28" t="s">
        <v>54</v>
      </c>
      <c r="G20" s="35"/>
      <c r="H20" s="28" t="s">
        <v>63</v>
      </c>
      <c r="I20" s="35"/>
      <c r="J20" s="28" t="s">
        <v>37</v>
      </c>
      <c r="K20" s="35"/>
    </row>
    <row r="21" spans="1:11" x14ac:dyDescent="0.4">
      <c r="A21" s="5"/>
      <c r="B21" s="28" t="s">
        <v>52</v>
      </c>
      <c r="C21" s="34"/>
      <c r="D21" s="28" t="s">
        <v>53</v>
      </c>
      <c r="E21" s="35"/>
      <c r="F21" s="28" t="s">
        <v>23</v>
      </c>
      <c r="G21" s="35"/>
      <c r="H21" s="28" t="s">
        <v>71</v>
      </c>
      <c r="I21" s="35"/>
      <c r="J21" s="28" t="s">
        <v>38</v>
      </c>
      <c r="K21" s="35"/>
    </row>
    <row r="22" spans="1:11" x14ac:dyDescent="0.4">
      <c r="A22" s="5"/>
      <c r="B22" s="28" t="s">
        <v>8</v>
      </c>
      <c r="C22" s="34"/>
      <c r="D22" s="28" t="s">
        <v>16</v>
      </c>
      <c r="E22" s="35"/>
      <c r="F22" s="28" t="s">
        <v>24</v>
      </c>
      <c r="G22" s="35"/>
      <c r="H22" s="29"/>
      <c r="I22" s="35"/>
      <c r="J22" s="28" t="s">
        <v>39</v>
      </c>
      <c r="K22" s="35"/>
    </row>
    <row r="23" spans="1:11" x14ac:dyDescent="0.4">
      <c r="A23" s="5"/>
      <c r="B23" s="28" t="s">
        <v>9</v>
      </c>
      <c r="C23" s="34"/>
      <c r="D23" s="28" t="s">
        <v>64</v>
      </c>
      <c r="E23" s="35"/>
      <c r="F23" s="28" t="s">
        <v>25</v>
      </c>
      <c r="G23" s="35"/>
      <c r="H23" s="29"/>
      <c r="I23" s="35"/>
      <c r="J23" s="28" t="s">
        <v>55</v>
      </c>
      <c r="K23" s="35"/>
    </row>
    <row r="24" spans="1:11" x14ac:dyDescent="0.4">
      <c r="A24" s="5"/>
      <c r="B24" s="28" t="s">
        <v>58</v>
      </c>
      <c r="C24" s="34"/>
      <c r="D24" s="28" t="s">
        <v>17</v>
      </c>
      <c r="E24" s="35"/>
      <c r="F24" s="28" t="s">
        <v>56</v>
      </c>
      <c r="G24" s="35"/>
      <c r="H24" s="29"/>
      <c r="I24" s="35"/>
      <c r="J24" s="29"/>
      <c r="K24" s="35"/>
    </row>
    <row r="25" spans="1:11" x14ac:dyDescent="0.4">
      <c r="A25" s="5"/>
      <c r="B25" s="28" t="s">
        <v>10</v>
      </c>
      <c r="C25" s="34"/>
      <c r="D25" s="28" t="s">
        <v>60</v>
      </c>
      <c r="E25" s="35"/>
      <c r="F25" s="28" t="s">
        <v>72</v>
      </c>
      <c r="G25" s="35"/>
      <c r="H25" s="29"/>
      <c r="I25" s="35"/>
      <c r="J25" s="29"/>
      <c r="K25" s="35"/>
    </row>
    <row r="26" spans="1:11" x14ac:dyDescent="0.4">
      <c r="A26" s="5"/>
      <c r="B26" s="28" t="s">
        <v>59</v>
      </c>
      <c r="C26" s="34"/>
      <c r="D26" s="28" t="s">
        <v>62</v>
      </c>
      <c r="E26" s="35"/>
      <c r="F26" s="28" t="s">
        <v>61</v>
      </c>
      <c r="G26" s="35"/>
      <c r="H26" s="29"/>
      <c r="I26" s="35"/>
      <c r="J26" s="29"/>
      <c r="K26" s="35"/>
    </row>
    <row r="27" spans="1:11" x14ac:dyDescent="0.4">
      <c r="A27" s="5"/>
      <c r="B27" s="30"/>
      <c r="C27" s="34"/>
      <c r="D27" s="29"/>
      <c r="E27" s="35"/>
      <c r="F27" s="29"/>
      <c r="G27" s="35"/>
      <c r="H27" s="29"/>
      <c r="I27" s="35"/>
      <c r="J27" s="29"/>
      <c r="K27" s="35"/>
    </row>
    <row r="28" spans="1:11" x14ac:dyDescent="0.4">
      <c r="A28" s="5"/>
      <c r="B28" s="30"/>
      <c r="C28" s="34"/>
      <c r="D28" s="29"/>
      <c r="E28" s="35"/>
      <c r="F28" s="29"/>
      <c r="G28" s="35"/>
      <c r="H28" s="29"/>
      <c r="I28" s="35"/>
      <c r="J28" s="29"/>
      <c r="K28" s="35"/>
    </row>
    <row r="29" spans="1:11" x14ac:dyDescent="0.4">
      <c r="A29" s="5"/>
      <c r="B29" s="30"/>
      <c r="C29" s="34"/>
      <c r="D29" s="29"/>
      <c r="E29" s="35"/>
      <c r="F29" s="29"/>
      <c r="G29" s="35"/>
      <c r="H29" s="29"/>
      <c r="I29" s="35"/>
      <c r="J29" s="29"/>
      <c r="K29" s="35"/>
    </row>
    <row r="30" spans="1:11" x14ac:dyDescent="0.4">
      <c r="A30" s="5"/>
      <c r="B30" s="5"/>
      <c r="C30" s="5"/>
      <c r="D30" s="5"/>
      <c r="E30" s="5"/>
      <c r="G30" s="5"/>
      <c r="H30" s="5"/>
      <c r="I30" s="5"/>
      <c r="J30" s="5"/>
      <c r="K30" s="5"/>
    </row>
    <row r="31" spans="1:11" x14ac:dyDescent="0.4">
      <c r="A31" s="5"/>
      <c r="B31" s="5"/>
      <c r="C31" s="5"/>
      <c r="D31" s="5"/>
      <c r="E31" s="5"/>
      <c r="G31" s="5"/>
      <c r="H31" s="15"/>
      <c r="I31" s="5"/>
      <c r="J31" s="15"/>
      <c r="K31" s="5"/>
    </row>
    <row r="32" spans="1:11" x14ac:dyDescent="0.4">
      <c r="A32" s="5"/>
      <c r="B32" s="5"/>
      <c r="C32" s="5"/>
      <c r="D32" s="5"/>
      <c r="E32" s="5"/>
      <c r="F32" s="5"/>
      <c r="G32" s="5"/>
      <c r="H32" s="11" t="s">
        <v>42</v>
      </c>
      <c r="I32" s="22"/>
      <c r="J32" s="16" t="s">
        <v>43</v>
      </c>
      <c r="K32" s="5"/>
    </row>
    <row r="33" spans="1:1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4">
      <c r="A35" s="5"/>
      <c r="B35" s="5"/>
      <c r="E35" s="5"/>
      <c r="F35" s="5"/>
      <c r="G35" s="5"/>
      <c r="H35" s="5"/>
      <c r="I35" s="5"/>
      <c r="J35" s="5"/>
      <c r="K35" s="5"/>
    </row>
    <row r="36" spans="1:1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x14ac:dyDescent="0.4">
      <c r="A37" s="5"/>
      <c r="B37" s="5"/>
      <c r="C37" s="5"/>
      <c r="D37" s="5"/>
      <c r="E37" s="5"/>
      <c r="F37" s="5"/>
      <c r="G37" s="5"/>
      <c r="I37" s="5"/>
      <c r="J37" s="5"/>
      <c r="K37" s="5"/>
    </row>
    <row r="38" spans="1:11" x14ac:dyDescent="0.4">
      <c r="A38" s="5"/>
      <c r="D38" s="5"/>
      <c r="E38" s="5"/>
      <c r="F38" s="5"/>
      <c r="G38" s="5"/>
      <c r="I38" s="5"/>
      <c r="J38" s="5"/>
      <c r="K38" s="5"/>
    </row>
    <row r="39" spans="1:1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 algorithmName="SHA-512" hashValue="tjcPc6xOvdMiBIommW7hPtL3qnQR+hRDcwefsRR+LRyUL4irtPybjAyvs84uLb1yYyrvrauY6hvQcgEiYMtllQ==" saltValue="vcu2Y9lHnrAN8/grffw3VA==" spinCount="100000" sheet="1" selectLockedCells="1"/>
  <protectedRanges>
    <protectedRange sqref="D6:D7 B2 D10 I6:I7 C14:C29 B27:B29 D27:D29 E14:E29 F27:F29 G14:G29 H22:H29 I14:I29 J24:J29 K14:K29" name="Bereich1" securityDescriptor="O:WDG:WDD:(A;;CC;;;WD)"/>
  </protectedRanges>
  <mergeCells count="3">
    <mergeCell ref="B2:D2"/>
    <mergeCell ref="B3:D3"/>
    <mergeCell ref="B6:C6"/>
  </mergeCells>
  <pageMargins left="0.78740157499999996" right="0.78740157499999996" top="0.984251969" bottom="0.984251969" header="0.4921259845" footer="0.4921259845"/>
  <pageSetup paperSize="9" scale="79" orientation="landscape" horizont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7783-A45F-4023-8315-0D48175ECB5D}">
  <sheetPr>
    <pageSetUpPr autoPageBreaks="0"/>
  </sheetPr>
  <dimension ref="A1:L43"/>
  <sheetViews>
    <sheetView showGridLines="0" zoomScaleNormal="100" workbookViewId="0">
      <selection activeCell="D6" sqref="D6"/>
    </sheetView>
  </sheetViews>
  <sheetFormatPr baseColWidth="10" defaultColWidth="11.42578125" defaultRowHeight="16.5" x14ac:dyDescent="0.4"/>
  <cols>
    <col min="1" max="1" width="2.28515625" style="6" customWidth="1"/>
    <col min="2" max="2" width="21" style="6" customWidth="1"/>
    <col min="3" max="3" width="5.7109375" style="6" customWidth="1"/>
    <col min="4" max="4" width="24.85546875" style="6" customWidth="1"/>
    <col min="5" max="5" width="5.7109375" style="6" customWidth="1"/>
    <col min="6" max="6" width="25.7109375" style="6" customWidth="1"/>
    <col min="7" max="7" width="5" style="6" customWidth="1"/>
    <col min="8" max="8" width="25.7109375" style="6" customWidth="1"/>
    <col min="9" max="9" width="5.140625" style="6" customWidth="1"/>
    <col min="10" max="10" width="23.7109375" style="6" customWidth="1"/>
    <col min="11" max="11" width="5.42578125" style="6" customWidth="1"/>
    <col min="12" max="12" width="10.7109375" style="6" customWidth="1"/>
    <col min="13" max="16384" width="11.42578125" style="6"/>
  </cols>
  <sheetData>
    <row r="1" spans="1:12" s="5" customFormat="1" x14ac:dyDescent="0.4"/>
    <row r="2" spans="1:12" ht="29.25" x14ac:dyDescent="0.7">
      <c r="A2" s="5"/>
      <c r="B2" s="49"/>
      <c r="C2" s="49"/>
      <c r="D2" s="49"/>
      <c r="E2" s="5"/>
      <c r="F2" s="43" t="s">
        <v>75</v>
      </c>
      <c r="G2" s="42" t="str">
        <f>Ausgangsdaten!C5</f>
        <v>2023/24</v>
      </c>
      <c r="H2" s="25"/>
      <c r="L2" s="5"/>
    </row>
    <row r="3" spans="1:12" x14ac:dyDescent="0.4">
      <c r="A3" s="5"/>
      <c r="B3" s="50" t="s">
        <v>76</v>
      </c>
      <c r="C3" s="50"/>
      <c r="D3" s="50"/>
      <c r="E3" s="5"/>
      <c r="G3" s="5"/>
      <c r="L3" s="5"/>
    </row>
    <row r="4" spans="1:12" x14ac:dyDescent="0.4">
      <c r="A4" s="5"/>
      <c r="B4" s="5"/>
      <c r="C4" s="5"/>
      <c r="D4" s="5"/>
      <c r="E4" s="5"/>
      <c r="F4" s="5"/>
      <c r="G4" s="5"/>
      <c r="H4" s="5"/>
      <c r="I4" s="5"/>
      <c r="J4" s="5"/>
      <c r="L4" s="5"/>
    </row>
    <row r="5" spans="1:12" x14ac:dyDescent="0.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15" customHeight="1" x14ac:dyDescent="0.4">
      <c r="A6" s="5"/>
      <c r="B6" s="51" t="s">
        <v>66</v>
      </c>
      <c r="C6" s="52"/>
      <c r="D6" s="31"/>
      <c r="E6" s="7"/>
      <c r="F6" s="5"/>
      <c r="H6" s="23" t="s">
        <v>41</v>
      </c>
      <c r="I6" s="32"/>
    </row>
    <row r="7" spans="1:12" ht="15" customHeight="1" x14ac:dyDescent="0.4">
      <c r="A7" s="5"/>
      <c r="B7" s="36" t="s">
        <v>67</v>
      </c>
      <c r="C7" s="8"/>
      <c r="D7" s="32"/>
      <c r="E7" s="5"/>
      <c r="F7" s="39" t="s">
        <v>1</v>
      </c>
      <c r="G7" s="20">
        <f>IF(D6=Ausgangsdaten!$C$7,ROUND(100*($D$7/Ausgangsdaten!$C$7)+0.49,0),ROUND(100*($D$7/Ausgangsdaten!$C$9)+0.49,0))</f>
        <v>0</v>
      </c>
      <c r="H7" s="23" t="s">
        <v>69</v>
      </c>
      <c r="I7" s="32"/>
      <c r="J7" s="6" t="s">
        <v>68</v>
      </c>
    </row>
    <row r="8" spans="1:12" ht="15" customHeight="1" x14ac:dyDescent="0.4">
      <c r="A8" s="5"/>
      <c r="B8" s="9"/>
      <c r="C8" s="8"/>
      <c r="D8" s="19"/>
      <c r="E8" s="5"/>
      <c r="F8" s="39" t="s">
        <v>2</v>
      </c>
      <c r="G8" s="20">
        <f>IF(D7=Ausgangsdaten!$C$7,ROUND(15*($D$7/Ausgangsdaten!$C$7)+0.49,0),ROUND(15*($D$7/Ausgangsdaten!$C$9)+0.49,0))</f>
        <v>0</v>
      </c>
      <c r="H8" s="24"/>
      <c r="I8" s="21"/>
    </row>
    <row r="9" spans="1:12" ht="15" customHeight="1" x14ac:dyDescent="0.4">
      <c r="A9" s="5"/>
      <c r="B9" s="9"/>
      <c r="C9" s="8"/>
      <c r="D9" s="19"/>
      <c r="E9" s="5"/>
      <c r="F9" s="39" t="s">
        <v>40</v>
      </c>
      <c r="G9" s="20">
        <f>IF(D6=1816,ROUND(20*(D7/1776),0),ROUND(20*(D7/1776),0))</f>
        <v>0</v>
      </c>
      <c r="H9" s="23" t="s">
        <v>70</v>
      </c>
      <c r="I9" s="47"/>
    </row>
    <row r="10" spans="1:12" ht="15" customHeight="1" x14ac:dyDescent="0.4">
      <c r="A10" s="5"/>
      <c r="B10" s="37" t="s">
        <v>0</v>
      </c>
      <c r="C10" s="8"/>
      <c r="D10" s="33"/>
      <c r="E10" s="5"/>
      <c r="F10" s="39" t="str">
        <f>IF(I6="ja","Klassenführung","")</f>
        <v/>
      </c>
      <c r="G10" s="20" t="str">
        <f>IF(I6="ja",66*(I7/100),"")</f>
        <v/>
      </c>
      <c r="H10" s="10"/>
      <c r="I10" s="10"/>
    </row>
    <row r="11" spans="1:12" x14ac:dyDescent="0.4">
      <c r="A11" s="5"/>
      <c r="B11" s="11"/>
      <c r="C11" s="5"/>
      <c r="D11" s="12"/>
      <c r="E11" s="5"/>
      <c r="F11" s="13"/>
      <c r="G11" s="14"/>
      <c r="H11" s="45" t="str">
        <f>IF(I11=0,"Stundenanzahl passt",IF(I11&gt;0,"Es fehlen noch","Achtung"))</f>
        <v>Stundenanzahl passt</v>
      </c>
      <c r="I11" s="46">
        <f>ROUND(D10-(SUM(C14:C29)+SUM(E14:E29)+SUM(G14:G29)+SUM(I14:I29)+SUM(K14:K29)+SUM(G7:G10)),1)</f>
        <v>0</v>
      </c>
      <c r="J11" s="44" t="str">
        <f>IF(H11="Stundenanzahl passt","",IF(H11="Es fehlen noch","Stunden","Stunden zu viel!"))</f>
        <v/>
      </c>
    </row>
    <row r="12" spans="1:12" x14ac:dyDescent="0.4">
      <c r="A12" s="5"/>
      <c r="B12" s="5"/>
      <c r="C12" s="5"/>
      <c r="D12" s="5"/>
      <c r="E12" s="5"/>
      <c r="F12" s="5"/>
      <c r="G12" s="5"/>
    </row>
    <row r="13" spans="1:12" s="18" customFormat="1" x14ac:dyDescent="0.4">
      <c r="A13" s="17"/>
      <c r="B13" s="38" t="s">
        <v>44</v>
      </c>
      <c r="C13" s="26"/>
      <c r="D13" s="38" t="s">
        <v>45</v>
      </c>
      <c r="E13" s="26"/>
      <c r="F13" s="38" t="s">
        <v>46</v>
      </c>
      <c r="G13" s="26"/>
      <c r="H13" s="38" t="s">
        <v>47</v>
      </c>
      <c r="I13" s="40"/>
      <c r="J13" s="41" t="s">
        <v>48</v>
      </c>
      <c r="K13" s="27"/>
    </row>
    <row r="14" spans="1:12" x14ac:dyDescent="0.4">
      <c r="A14" s="5"/>
      <c r="B14" s="28" t="s">
        <v>57</v>
      </c>
      <c r="C14" s="34"/>
      <c r="D14" s="28" t="s">
        <v>49</v>
      </c>
      <c r="E14" s="35"/>
      <c r="F14" s="28" t="s">
        <v>18</v>
      </c>
      <c r="G14" s="35"/>
      <c r="H14" s="28" t="s">
        <v>26</v>
      </c>
      <c r="I14" s="35"/>
      <c r="J14" s="28" t="s">
        <v>32</v>
      </c>
      <c r="K14" s="35"/>
    </row>
    <row r="15" spans="1:12" x14ac:dyDescent="0.4">
      <c r="A15" s="5"/>
      <c r="B15" s="28" t="s">
        <v>3</v>
      </c>
      <c r="C15" s="34"/>
      <c r="D15" s="28" t="s">
        <v>65</v>
      </c>
      <c r="E15" s="35"/>
      <c r="F15" s="28" t="s">
        <v>19</v>
      </c>
      <c r="G15" s="35"/>
      <c r="H15" s="28" t="s">
        <v>27</v>
      </c>
      <c r="I15" s="35"/>
      <c r="J15" s="28" t="s">
        <v>33</v>
      </c>
      <c r="K15" s="35"/>
    </row>
    <row r="16" spans="1:12" x14ac:dyDescent="0.4">
      <c r="A16" s="5"/>
      <c r="B16" s="28" t="s">
        <v>4</v>
      </c>
      <c r="C16" s="34"/>
      <c r="D16" s="28" t="s">
        <v>11</v>
      </c>
      <c r="E16" s="35"/>
      <c r="F16" s="28"/>
      <c r="G16" s="35"/>
      <c r="H16" s="28" t="s">
        <v>28</v>
      </c>
      <c r="I16" s="35"/>
      <c r="J16" s="28" t="s">
        <v>34</v>
      </c>
      <c r="K16" s="35"/>
    </row>
    <row r="17" spans="1:11" x14ac:dyDescent="0.4">
      <c r="A17" s="5"/>
      <c r="B17" s="28" t="s">
        <v>5</v>
      </c>
      <c r="C17" s="34"/>
      <c r="D17" s="28" t="s">
        <v>12</v>
      </c>
      <c r="E17" s="35"/>
      <c r="F17" s="28" t="s">
        <v>20</v>
      </c>
      <c r="G17" s="35"/>
      <c r="H17" s="28" t="s">
        <v>29</v>
      </c>
      <c r="I17" s="35"/>
      <c r="J17" s="28" t="s">
        <v>35</v>
      </c>
      <c r="K17" s="35"/>
    </row>
    <row r="18" spans="1:11" x14ac:dyDescent="0.4">
      <c r="A18" s="5"/>
      <c r="B18" s="28" t="s">
        <v>6</v>
      </c>
      <c r="C18" s="34"/>
      <c r="D18" s="28" t="s">
        <v>13</v>
      </c>
      <c r="E18" s="35"/>
      <c r="F18" s="28" t="s">
        <v>21</v>
      </c>
      <c r="G18" s="35"/>
      <c r="H18" s="28" t="s">
        <v>30</v>
      </c>
      <c r="I18" s="35"/>
      <c r="J18" s="28" t="s">
        <v>36</v>
      </c>
      <c r="K18" s="35"/>
    </row>
    <row r="19" spans="1:11" x14ac:dyDescent="0.4">
      <c r="A19" s="5"/>
      <c r="B19" s="28" t="s">
        <v>7</v>
      </c>
      <c r="C19" s="34"/>
      <c r="D19" s="28" t="s">
        <v>14</v>
      </c>
      <c r="E19" s="35"/>
      <c r="F19" s="28" t="s">
        <v>22</v>
      </c>
      <c r="G19" s="35"/>
      <c r="H19" s="28" t="s">
        <v>31</v>
      </c>
      <c r="I19" s="35"/>
      <c r="J19" s="28" t="s">
        <v>50</v>
      </c>
      <c r="K19" s="35"/>
    </row>
    <row r="20" spans="1:11" x14ac:dyDescent="0.4">
      <c r="A20" s="5"/>
      <c r="B20" s="28" t="s">
        <v>51</v>
      </c>
      <c r="C20" s="34"/>
      <c r="D20" s="28" t="s">
        <v>15</v>
      </c>
      <c r="E20" s="35"/>
      <c r="F20" s="28" t="s">
        <v>54</v>
      </c>
      <c r="G20" s="35"/>
      <c r="H20" s="28" t="s">
        <v>63</v>
      </c>
      <c r="I20" s="35"/>
      <c r="J20" s="28" t="s">
        <v>37</v>
      </c>
      <c r="K20" s="35"/>
    </row>
    <row r="21" spans="1:11" x14ac:dyDescent="0.4">
      <c r="A21" s="5"/>
      <c r="B21" s="28" t="s">
        <v>52</v>
      </c>
      <c r="C21" s="34"/>
      <c r="D21" s="28" t="s">
        <v>53</v>
      </c>
      <c r="E21" s="35"/>
      <c r="F21" s="28" t="s">
        <v>23</v>
      </c>
      <c r="G21" s="35"/>
      <c r="H21" s="28" t="s">
        <v>71</v>
      </c>
      <c r="I21" s="35"/>
      <c r="J21" s="28" t="s">
        <v>38</v>
      </c>
      <c r="K21" s="35"/>
    </row>
    <row r="22" spans="1:11" x14ac:dyDescent="0.4">
      <c r="A22" s="5"/>
      <c r="B22" s="28" t="s">
        <v>8</v>
      </c>
      <c r="C22" s="34"/>
      <c r="D22" s="28" t="s">
        <v>16</v>
      </c>
      <c r="E22" s="35"/>
      <c r="F22" s="28" t="s">
        <v>24</v>
      </c>
      <c r="G22" s="35"/>
      <c r="H22" s="29"/>
      <c r="I22" s="35"/>
      <c r="J22" s="28" t="s">
        <v>39</v>
      </c>
      <c r="K22" s="35"/>
    </row>
    <row r="23" spans="1:11" x14ac:dyDescent="0.4">
      <c r="A23" s="5"/>
      <c r="B23" s="28" t="s">
        <v>9</v>
      </c>
      <c r="C23" s="34"/>
      <c r="D23" s="28" t="s">
        <v>64</v>
      </c>
      <c r="E23" s="35"/>
      <c r="F23" s="28" t="s">
        <v>25</v>
      </c>
      <c r="G23" s="35"/>
      <c r="H23" s="29"/>
      <c r="I23" s="35"/>
      <c r="J23" s="28" t="s">
        <v>55</v>
      </c>
      <c r="K23" s="35"/>
    </row>
    <row r="24" spans="1:11" x14ac:dyDescent="0.4">
      <c r="A24" s="5"/>
      <c r="B24" s="28" t="s">
        <v>58</v>
      </c>
      <c r="C24" s="34"/>
      <c r="D24" s="28" t="s">
        <v>17</v>
      </c>
      <c r="E24" s="35"/>
      <c r="F24" s="28" t="s">
        <v>56</v>
      </c>
      <c r="G24" s="35"/>
      <c r="H24" s="29"/>
      <c r="I24" s="35"/>
      <c r="J24" s="29"/>
      <c r="K24" s="35"/>
    </row>
    <row r="25" spans="1:11" x14ac:dyDescent="0.4">
      <c r="A25" s="5"/>
      <c r="B25" s="28" t="s">
        <v>10</v>
      </c>
      <c r="C25" s="34"/>
      <c r="D25" s="28" t="s">
        <v>60</v>
      </c>
      <c r="E25" s="35"/>
      <c r="F25" s="28" t="s">
        <v>72</v>
      </c>
      <c r="G25" s="35"/>
      <c r="H25" s="29"/>
      <c r="I25" s="35"/>
      <c r="J25" s="29"/>
      <c r="K25" s="35"/>
    </row>
    <row r="26" spans="1:11" x14ac:dyDescent="0.4">
      <c r="A26" s="5"/>
      <c r="B26" s="28" t="s">
        <v>59</v>
      </c>
      <c r="C26" s="34"/>
      <c r="D26" s="28" t="s">
        <v>62</v>
      </c>
      <c r="E26" s="35"/>
      <c r="F26" s="28" t="s">
        <v>61</v>
      </c>
      <c r="G26" s="35"/>
      <c r="H26" s="29"/>
      <c r="I26" s="35"/>
      <c r="J26" s="29"/>
      <c r="K26" s="35"/>
    </row>
    <row r="27" spans="1:11" x14ac:dyDescent="0.4">
      <c r="A27" s="5"/>
      <c r="B27" s="30"/>
      <c r="C27" s="34"/>
      <c r="D27" s="29"/>
      <c r="E27" s="35"/>
      <c r="F27" s="29"/>
      <c r="G27" s="35"/>
      <c r="H27" s="29"/>
      <c r="I27" s="35"/>
      <c r="J27" s="29"/>
      <c r="K27" s="35"/>
    </row>
    <row r="28" spans="1:11" x14ac:dyDescent="0.4">
      <c r="A28" s="5"/>
      <c r="B28" s="30"/>
      <c r="C28" s="34"/>
      <c r="D28" s="29"/>
      <c r="E28" s="35"/>
      <c r="F28" s="29"/>
      <c r="G28" s="35"/>
      <c r="H28" s="29"/>
      <c r="I28" s="35"/>
      <c r="J28" s="29"/>
      <c r="K28" s="35"/>
    </row>
    <row r="29" spans="1:11" x14ac:dyDescent="0.4">
      <c r="A29" s="5"/>
      <c r="B29" s="30"/>
      <c r="C29" s="34"/>
      <c r="D29" s="29"/>
      <c r="E29" s="35"/>
      <c r="F29" s="29"/>
      <c r="G29" s="35"/>
      <c r="H29" s="29"/>
      <c r="I29" s="35"/>
      <c r="J29" s="29"/>
      <c r="K29" s="35"/>
    </row>
    <row r="30" spans="1:11" x14ac:dyDescent="0.4">
      <c r="A30" s="5"/>
      <c r="B30" s="5"/>
      <c r="C30" s="5"/>
      <c r="D30" s="5"/>
      <c r="E30" s="5"/>
      <c r="G30" s="5"/>
      <c r="H30" s="5"/>
      <c r="I30" s="5"/>
      <c r="J30" s="5"/>
      <c r="K30" s="5"/>
    </row>
    <row r="31" spans="1:11" x14ac:dyDescent="0.4">
      <c r="A31" s="5"/>
      <c r="B31" s="5"/>
      <c r="C31" s="5"/>
      <c r="D31" s="5"/>
      <c r="E31" s="5"/>
      <c r="G31" s="5"/>
      <c r="H31" s="15"/>
      <c r="I31" s="5"/>
      <c r="J31" s="15"/>
      <c r="K31" s="5"/>
    </row>
    <row r="32" spans="1:11" x14ac:dyDescent="0.4">
      <c r="A32" s="5"/>
      <c r="B32" s="5"/>
      <c r="C32" s="5"/>
      <c r="D32" s="5"/>
      <c r="E32" s="5"/>
      <c r="F32" s="5"/>
      <c r="G32" s="5"/>
      <c r="H32" s="11" t="s">
        <v>42</v>
      </c>
      <c r="I32" s="22"/>
      <c r="J32" s="16" t="s">
        <v>43</v>
      </c>
      <c r="K32" s="5"/>
    </row>
    <row r="33" spans="1:1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4">
      <c r="A35" s="5"/>
      <c r="B35" s="5"/>
      <c r="E35" s="5"/>
      <c r="F35" s="5"/>
      <c r="G35" s="5"/>
      <c r="H35" s="5"/>
      <c r="I35" s="5"/>
      <c r="J35" s="5"/>
      <c r="K35" s="5"/>
    </row>
    <row r="36" spans="1:1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x14ac:dyDescent="0.4">
      <c r="A37" s="5"/>
      <c r="B37" s="5"/>
      <c r="C37" s="5"/>
      <c r="D37" s="5"/>
      <c r="E37" s="5"/>
      <c r="F37" s="5"/>
      <c r="G37" s="5"/>
      <c r="I37" s="5"/>
      <c r="J37" s="5"/>
      <c r="K37" s="5"/>
    </row>
    <row r="38" spans="1:11" x14ac:dyDescent="0.4">
      <c r="A38" s="5"/>
      <c r="D38" s="5"/>
      <c r="E38" s="5"/>
      <c r="F38" s="5"/>
      <c r="G38" s="5"/>
      <c r="I38" s="5"/>
      <c r="J38" s="5"/>
      <c r="K38" s="5"/>
    </row>
    <row r="39" spans="1:1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 algorithmName="SHA-512" hashValue="tjcPc6xOvdMiBIommW7hPtL3qnQR+hRDcwefsRR+LRyUL4irtPybjAyvs84uLb1yYyrvrauY6hvQcgEiYMtllQ==" saltValue="vcu2Y9lHnrAN8/grffw3VA==" spinCount="100000" sheet="1" selectLockedCells="1"/>
  <protectedRanges>
    <protectedRange sqref="D6:D7 B2 D10 I6:I7 C14:C29 B27:B29 D27:D29 E14:E29 F27:F29 G14:G29 H22:H29 I14:I29 J24:J29 K14:K29" name="Bereich1" securityDescriptor="O:WDG:WDD:(A;;CC;;;WD)"/>
  </protectedRanges>
  <mergeCells count="3">
    <mergeCell ref="B2:D2"/>
    <mergeCell ref="B3:D3"/>
    <mergeCell ref="B6:C6"/>
  </mergeCells>
  <pageMargins left="0.78740157499999996" right="0.78740157499999996" top="0.984251969" bottom="0.984251969" header="0.4921259845" footer="0.4921259845"/>
  <pageSetup paperSize="9" scale="79" orientation="landscape" horizontalDpi="1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CE57-ABC9-458B-8CE2-D75C0D7D7DE4}">
  <dimension ref="A1:A2"/>
  <sheetViews>
    <sheetView workbookViewId="0">
      <selection activeCell="D7" sqref="D7"/>
    </sheetView>
  </sheetViews>
  <sheetFormatPr baseColWidth="10" defaultRowHeight="12.75" x14ac:dyDescent="0.2"/>
  <sheetData>
    <row r="1" spans="1:1" ht="30" customHeight="1" x14ac:dyDescent="0.3">
      <c r="A1" s="48" t="s">
        <v>77</v>
      </c>
    </row>
    <row r="2" spans="1:1" s="48" customFormat="1" ht="23.25" customHeight="1" x14ac:dyDescent="0.3">
      <c r="A2" s="48" t="s">
        <v>78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Ausgangsdaten</vt:lpstr>
      <vt:lpstr>JN_V </vt:lpstr>
      <vt:lpstr>Kopie LehrerIn A</vt:lpstr>
      <vt:lpstr>Kopie LehrerIn B</vt:lpstr>
      <vt:lpstr>weitere Kopien erstellen</vt:lpstr>
    </vt:vector>
  </TitlesOfParts>
  <Company>PRSI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deine PV - FCG</dc:creator>
  <cp:lastModifiedBy>Hammerer Andreas</cp:lastModifiedBy>
  <cp:lastPrinted>2019-09-09T09:25:58Z</cp:lastPrinted>
  <dcterms:created xsi:type="dcterms:W3CDTF">2007-09-13T08:20:05Z</dcterms:created>
  <dcterms:modified xsi:type="dcterms:W3CDTF">2023-09-07T13:22:56Z</dcterms:modified>
</cp:coreProperties>
</file>